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J27" s="1"/>
  <c r="K27" s="1"/>
  <c r="H27"/>
  <c r="G27"/>
  <c r="H18"/>
  <c r="I18" s="1"/>
  <c r="J18" s="1"/>
  <c r="K18" s="1"/>
  <c r="G18"/>
  <c r="K17"/>
  <c r="J17"/>
  <c r="I17"/>
  <c r="H17"/>
  <c r="G17"/>
  <c r="F17"/>
  <c r="E17"/>
  <c r="D17"/>
  <c r="K16"/>
  <c r="J16"/>
  <c r="I16"/>
  <c r="G16"/>
  <c r="F16"/>
  <c r="E16"/>
  <c r="D16"/>
  <c r="H16"/>
  <c r="K13"/>
  <c r="J13"/>
  <c r="I13"/>
  <c r="H13"/>
  <c r="G13"/>
  <c r="F13"/>
  <c r="E13"/>
  <c r="D13"/>
  <c r="I10"/>
  <c r="J10" s="1"/>
  <c r="K10" s="1"/>
  <c r="H10"/>
  <c r="G10"/>
  <c r="F10"/>
</calcChain>
</file>

<file path=xl/sharedStrings.xml><?xml version="1.0" encoding="utf-8"?>
<sst xmlns="http://schemas.openxmlformats.org/spreadsheetml/2006/main" count="136" uniqueCount="88">
  <si>
    <t>ПЕРЕЧЕНЬ ЦЕЛЕВЫХ ПОКАЗАТЕЛЕЙ СТРАТЕГИИ СОЦИАЛЬНО-ЭКОНОМИЧЕСКОГО РАЗВИТИЯ</t>
  </si>
  <si>
    <t>№</t>
  </si>
  <si>
    <t>Наименование показателя</t>
  </si>
  <si>
    <t>ед. изм.</t>
  </si>
  <si>
    <t>Значения целевых показателей по годам:</t>
  </si>
  <si>
    <t>п/п</t>
  </si>
  <si>
    <t>2018                (оценка)</t>
  </si>
  <si>
    <t>1.</t>
  </si>
  <si>
    <t>Коэффициент естественного прироста (убыли -) в расчете на 1000 населения</t>
  </si>
  <si>
    <t>чел.</t>
  </si>
  <si>
    <t>2.</t>
  </si>
  <si>
    <t>Миграционная убыль (прирост) на 1000 населения</t>
  </si>
  <si>
    <t>-10</t>
  </si>
  <si>
    <t>3.</t>
  </si>
  <si>
    <t>Выручка от реализации товаров (работ, услуг)</t>
  </si>
  <si>
    <t>млн. руб.</t>
  </si>
  <si>
    <t>4.</t>
  </si>
  <si>
    <t>Индекс промышленного производства</t>
  </si>
  <si>
    <t>%</t>
  </si>
  <si>
    <t>5.</t>
  </si>
  <si>
    <t>Объем инвестиций в основной капитал (за исключением бюджетных средств )  в расчете на 1 жителя</t>
  </si>
  <si>
    <t>руб.</t>
  </si>
  <si>
    <t>6.</t>
  </si>
  <si>
    <t>Число субъектов малого и среднего предпринимательства в расчете на 10 тыс. человек населения</t>
  </si>
  <si>
    <t>ед.</t>
  </si>
  <si>
    <t>7.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</si>
  <si>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</si>
  <si>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8.</t>
  </si>
  <si>
    <t>Жилищный фонд на конец года всего (на конец года)</t>
  </si>
  <si>
    <t>тыс.кв.м.</t>
  </si>
  <si>
    <t>9.</t>
  </si>
  <si>
    <t>Общая площадь жилых помещений в ветхих и аварийных жилых домах</t>
  </si>
  <si>
    <t>Общая площадь жилых помещений, приходящаяся в среднем на одного жителя, - всего</t>
  </si>
  <si>
    <t xml:space="preserve"> кв.м</t>
  </si>
  <si>
    <t>11.</t>
  </si>
  <si>
    <t>Доля протяженности автомобильных дорог общего пользования, не отвечающих нормативным требованиям, в общей протяженности автомобильных дорог общего пользования</t>
  </si>
  <si>
    <t>12.</t>
  </si>
  <si>
    <t>Уровень зарегистрированной безработицы к трудоспособному населению</t>
  </si>
  <si>
    <t>13.</t>
  </si>
  <si>
    <t>Среднесписочная численность работающих</t>
  </si>
  <si>
    <t>14.</t>
  </si>
  <si>
    <t>Среднемесячная номинальная начисленная заработная плата работников</t>
  </si>
  <si>
    <t>15.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</si>
  <si>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</si>
  <si>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</si>
  <si>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</si>
  <si>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16.</t>
  </si>
  <si>
    <t>Доля населения, систематически занимающегося физической культурой и спортом</t>
  </si>
  <si>
    <t>17.</t>
  </si>
  <si>
    <t>Доля налоговых и неналоговых доходов местного бюджета  в общем объеме собственных доходов бюджета муниципального образования (без учета субвенций)</t>
  </si>
  <si>
    <t>20.</t>
  </si>
  <si>
    <t>Доля площади земельных участков, являющихся объектами налогообложения земельным налогом, в общей площади территории</t>
  </si>
  <si>
    <t>Приложение № 2</t>
  </si>
  <si>
    <t>ПЕРЕЧЕНЬ МУНИЦИПАЛЬНЫХ ПРОГРАММ</t>
  </si>
  <si>
    <t xml:space="preserve"> НИЖНЕИЛИМСКОГО МУНИЦИПАЛЬНОГО РАЙОНА</t>
  </si>
  <si>
    <t>№ п.п.</t>
  </si>
  <si>
    <t>Название муниципальной программы</t>
  </si>
  <si>
    <t>Период реализации программы</t>
  </si>
  <si>
    <t>Объем финансирования,                           тыс. руб.</t>
  </si>
  <si>
    <t>Ответственный исполнитель</t>
  </si>
  <si>
    <t xml:space="preserve">за весь период реализации
</t>
  </si>
  <si>
    <t xml:space="preserve">2018 год,                                       </t>
  </si>
  <si>
    <t>«Совершенствование муниципального управления администрации Нижнеилимского муниципального района» на 2018-2023 годы</t>
  </si>
  <si>
    <t>2018-2023</t>
  </si>
  <si>
    <t>администрация Нижнеилимского муниципального района</t>
  </si>
  <si>
    <t xml:space="preserve">«Управление муниципальной собственностью» на 2018-2023 годы
</t>
  </si>
  <si>
    <t>Департамент по управлению муниципальным имуществом администрации Нижнеилимского муниципального района</t>
  </si>
  <si>
    <t>«Безопасность Нижнеилимского муниципального района»на 2018-2023 годы</t>
  </si>
  <si>
    <t>«Экономическое развитие» на 2018-2023 годы</t>
  </si>
  <si>
    <t xml:space="preserve">«Развитие автомобильных дорог общего пользования местного значения вне границ населенных пунктов в границах муниципального образования «Нижнеилимский район» и в границах
населенных пунктов, относящихся к межселенной территории муниципального
образования «Нижнеилимский район» на 2018-2023 годы
</t>
  </si>
  <si>
    <t>«Развитие образования в Нижнеилимском муниципальном районе»  на 2018 – 2023 годы</t>
  </si>
  <si>
    <t>Муниципальное учреждение Департамент образования администрации Нижнеилимского муниципального района</t>
  </si>
  <si>
    <t>«Поддержка и развитие сферы культуры, искуства и дополнительного образования детей в Нижнеилимском районе» на 2018-2023 годы</t>
  </si>
  <si>
    <t>Отдел по культуре, спорту и делам молодежи администрации Нижнеилимского муниципального района</t>
  </si>
  <si>
    <t>«Молодежная политика в Нижнеилимском муниципальном районе» на 2018-2023 годы</t>
  </si>
  <si>
    <t>«Физическая культура и спорт в Нижнеилимском муниципальном районе» на 2018-2023 годы</t>
  </si>
  <si>
    <t>«Реализация полномочий в области социальной политики» на 2018-2023 годы</t>
  </si>
  <si>
    <t>«Энергосбережение и повышение энергетической эффективности в учреждениях бюджетной сферы, административных зданиях и помещениях и в жилищном фонде на территории Нижнеилимского муниципального района» на 2018-2023 годы</t>
  </si>
  <si>
    <t>«Управление муниципальными финансами в Нижнеилимском районе» на 2018-2023 годы</t>
  </si>
  <si>
    <t>Финансовое управление администрации Нижнеилимского муниципального района</t>
  </si>
  <si>
    <t>«Осуществление бюджетных инвестиций в объекты муниципальной собственности учреждениям бюджетной сферы Нижнеилимского муниципального района» на 2018-2023 годы</t>
  </si>
  <si>
    <t>«Капитальный ремонт жилых помещений, находящихся в собственности муниципального образования «Нижнеилимский район» и общедомового имущества в многоквартирных домах, расположенных на территории Нижнеилимского муниципального района» на 2018-2023 годы</t>
  </si>
  <si>
    <t>«Развитие коммунального хозяйства Нижнеилимского муниципального района» на 2018-2023 годы</t>
  </si>
  <si>
    <t>Приложение 1.3.</t>
  </si>
  <si>
    <t>4,38</t>
  </si>
  <si>
    <t>-109</t>
  </si>
  <si>
    <t>РУДНОГОРСКОГО МУНИЦИПАЛЬНОГО ОБРАЗОВАНИЯ ДО 2030 ГОДА.</t>
  </si>
  <si>
    <t>к Стратегии социально-экономического развития Рудногорского МО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</si>
</sst>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00"/>
    <numFmt numFmtId="167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 2" xfId="2"/>
    <cellStyle name="Финансов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34" zoomScaleNormal="100" workbookViewId="0">
      <selection activeCell="O13" sqref="O13"/>
    </sheetView>
  </sheetViews>
  <sheetFormatPr defaultRowHeight="15"/>
  <cols>
    <col min="1" max="1" width="6.140625" customWidth="1"/>
    <col min="2" max="2" width="23" customWidth="1"/>
    <col min="6" max="6" width="12.85546875" customWidth="1"/>
    <col min="7" max="7" width="10.42578125" customWidth="1"/>
    <col min="8" max="8" width="11.7109375" customWidth="1"/>
    <col min="9" max="9" width="10.5703125" customWidth="1"/>
    <col min="10" max="10" width="10.140625" customWidth="1"/>
    <col min="11" max="11" width="11.42578125" customWidth="1"/>
  </cols>
  <sheetData>
    <row r="1" spans="1:11" ht="15.75">
      <c r="A1" s="1"/>
      <c r="B1" s="1"/>
      <c r="C1" s="1"/>
      <c r="D1" s="1"/>
      <c r="E1" s="1"/>
      <c r="F1" s="1"/>
      <c r="G1" s="1"/>
      <c r="H1" s="1"/>
      <c r="I1" s="31" t="s">
        <v>83</v>
      </c>
      <c r="J1" s="32"/>
      <c r="K1" s="32"/>
    </row>
    <row r="2" spans="1:11" ht="61.5" customHeight="1">
      <c r="A2" s="1"/>
      <c r="B2" s="1"/>
      <c r="C2" s="1"/>
      <c r="D2" s="1"/>
      <c r="E2" s="1"/>
      <c r="F2" s="1"/>
      <c r="G2" s="1"/>
      <c r="H2" s="1"/>
      <c r="I2" s="33" t="s">
        <v>87</v>
      </c>
      <c r="J2" s="34"/>
      <c r="K2" s="34"/>
    </row>
    <row r="3" spans="1:11" ht="15.75">
      <c r="A3" s="35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75">
      <c r="A4" s="1"/>
      <c r="B4" s="35" t="s">
        <v>86</v>
      </c>
      <c r="C4" s="35"/>
      <c r="D4" s="35"/>
      <c r="E4" s="35"/>
      <c r="F4" s="35"/>
      <c r="G4" s="35"/>
      <c r="H4" s="35"/>
      <c r="I4" s="35"/>
      <c r="J4" s="35"/>
      <c r="K4" s="35"/>
    </row>
    <row r="6" spans="1:11" ht="20.25" customHeight="1">
      <c r="A6" s="5" t="s">
        <v>1</v>
      </c>
      <c r="B6" s="36" t="s">
        <v>2</v>
      </c>
      <c r="C6" s="37" t="s">
        <v>3</v>
      </c>
      <c r="D6" s="37" t="s">
        <v>4</v>
      </c>
      <c r="E6" s="37"/>
      <c r="F6" s="37"/>
      <c r="G6" s="37"/>
      <c r="H6" s="37"/>
      <c r="I6" s="37"/>
      <c r="J6" s="37"/>
      <c r="K6" s="37"/>
    </row>
    <row r="7" spans="1:11" ht="31.5">
      <c r="A7" s="4" t="s">
        <v>5</v>
      </c>
      <c r="B7" s="36"/>
      <c r="C7" s="37"/>
      <c r="D7" s="3">
        <v>2016</v>
      </c>
      <c r="E7" s="3">
        <v>2017</v>
      </c>
      <c r="F7" s="3" t="s">
        <v>6</v>
      </c>
      <c r="G7" s="3">
        <v>2019</v>
      </c>
      <c r="H7" s="3">
        <v>2020</v>
      </c>
      <c r="I7" s="3">
        <v>2021</v>
      </c>
      <c r="J7" s="3">
        <v>2025</v>
      </c>
      <c r="K7" s="3">
        <v>2030</v>
      </c>
    </row>
    <row r="8" spans="1:11" ht="95.25" customHeight="1">
      <c r="A8" s="2" t="s">
        <v>7</v>
      </c>
      <c r="B8" s="7" t="s">
        <v>8</v>
      </c>
      <c r="C8" s="2" t="s">
        <v>9</v>
      </c>
      <c r="D8" s="24">
        <v>6.05</v>
      </c>
      <c r="E8" s="9" t="s">
        <v>84</v>
      </c>
      <c r="F8" s="9" t="s">
        <v>84</v>
      </c>
      <c r="G8" s="9" t="s">
        <v>84</v>
      </c>
      <c r="H8" s="9" t="s">
        <v>84</v>
      </c>
      <c r="I8" s="9" t="s">
        <v>84</v>
      </c>
      <c r="J8" s="9" t="s">
        <v>84</v>
      </c>
      <c r="K8" s="9" t="s">
        <v>84</v>
      </c>
    </row>
    <row r="9" spans="1:11" ht="60" customHeight="1">
      <c r="A9" s="2" t="s">
        <v>10</v>
      </c>
      <c r="B9" s="7" t="s">
        <v>11</v>
      </c>
      <c r="C9" s="2" t="s">
        <v>9</v>
      </c>
      <c r="D9" s="9" t="s">
        <v>12</v>
      </c>
      <c r="E9" s="9" t="s">
        <v>85</v>
      </c>
      <c r="F9" s="9" t="s">
        <v>85</v>
      </c>
      <c r="G9" s="9" t="s">
        <v>85</v>
      </c>
      <c r="H9" s="9" t="s">
        <v>85</v>
      </c>
      <c r="I9" s="9" t="s">
        <v>85</v>
      </c>
      <c r="J9" s="9" t="s">
        <v>85</v>
      </c>
      <c r="K9" s="9" t="s">
        <v>85</v>
      </c>
    </row>
    <row r="10" spans="1:11" ht="66" customHeight="1">
      <c r="A10" s="2" t="s">
        <v>13</v>
      </c>
      <c r="B10" s="7" t="s">
        <v>14</v>
      </c>
      <c r="C10" s="2" t="s">
        <v>15</v>
      </c>
      <c r="D10" s="24">
        <v>74.516999999999996</v>
      </c>
      <c r="E10" s="24">
        <v>77.498099999999994</v>
      </c>
      <c r="F10" s="24">
        <f>E10*1.046</f>
        <v>81.063012599999993</v>
      </c>
      <c r="G10" s="24">
        <f>F10*1.034</f>
        <v>83.81915502839999</v>
      </c>
      <c r="H10" s="24">
        <f>G10*1.04</f>
        <v>87.171921229535997</v>
      </c>
      <c r="I10" s="24">
        <f t="shared" ref="I10:K10" si="0">H10*1.04</f>
        <v>90.658798078717439</v>
      </c>
      <c r="J10" s="24">
        <f t="shared" si="0"/>
        <v>94.285150001866143</v>
      </c>
      <c r="K10" s="24">
        <f t="shared" si="0"/>
        <v>98.056556001940791</v>
      </c>
    </row>
    <row r="11" spans="1:11" ht="58.5" customHeight="1">
      <c r="A11" s="2" t="s">
        <v>16</v>
      </c>
      <c r="B11" s="7" t="s">
        <v>17</v>
      </c>
      <c r="C11" s="2" t="s">
        <v>18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</row>
    <row r="12" spans="1:11" ht="96" customHeight="1">
      <c r="A12" s="2" t="s">
        <v>19</v>
      </c>
      <c r="B12" s="8" t="s">
        <v>20</v>
      </c>
      <c r="C12" s="2" t="s">
        <v>21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ht="78.75">
      <c r="A13" s="2" t="s">
        <v>22</v>
      </c>
      <c r="B13" s="8" t="s">
        <v>23</v>
      </c>
      <c r="C13" s="2" t="s">
        <v>24</v>
      </c>
      <c r="D13" s="25">
        <f>49/10000</f>
        <v>4.8999999999999998E-3</v>
      </c>
      <c r="E13" s="25">
        <f t="shared" ref="E13:K13" si="1">49/10000</f>
        <v>4.8999999999999998E-3</v>
      </c>
      <c r="F13" s="45">
        <f t="shared" si="1"/>
        <v>4.8999999999999998E-3</v>
      </c>
      <c r="G13" s="45">
        <f t="shared" si="1"/>
        <v>4.8999999999999998E-3</v>
      </c>
      <c r="H13" s="45">
        <f t="shared" si="1"/>
        <v>4.8999999999999998E-3</v>
      </c>
      <c r="I13" s="45">
        <f t="shared" si="1"/>
        <v>4.8999999999999998E-3</v>
      </c>
      <c r="J13" s="45">
        <f t="shared" si="1"/>
        <v>4.8999999999999998E-3</v>
      </c>
      <c r="K13" s="45">
        <f t="shared" si="1"/>
        <v>4.8999999999999998E-3</v>
      </c>
    </row>
    <row r="14" spans="1:11" ht="236.25">
      <c r="A14" s="2" t="s">
        <v>25</v>
      </c>
      <c r="B14" s="8" t="s">
        <v>26</v>
      </c>
      <c r="C14" s="2" t="s">
        <v>18</v>
      </c>
      <c r="D14" s="10">
        <v>33</v>
      </c>
      <c r="E14" s="10">
        <v>33</v>
      </c>
      <c r="F14" s="10">
        <v>33</v>
      </c>
      <c r="G14" s="10">
        <v>33</v>
      </c>
      <c r="H14" s="10">
        <v>33</v>
      </c>
      <c r="I14" s="10">
        <v>33</v>
      </c>
      <c r="J14" s="10">
        <v>33</v>
      </c>
      <c r="K14" s="10">
        <v>33</v>
      </c>
    </row>
    <row r="15" spans="1:11" ht="47.25">
      <c r="A15" s="2" t="s">
        <v>27</v>
      </c>
      <c r="B15" s="8" t="s">
        <v>28</v>
      </c>
      <c r="C15" s="2" t="s">
        <v>29</v>
      </c>
      <c r="D15" s="26">
        <v>88.7</v>
      </c>
      <c r="E15" s="26">
        <v>88.7</v>
      </c>
      <c r="F15" s="27">
        <v>89.9</v>
      </c>
      <c r="G15" s="27">
        <v>89.9</v>
      </c>
      <c r="H15" s="27">
        <v>89.9</v>
      </c>
      <c r="I15" s="27">
        <v>89.9</v>
      </c>
      <c r="J15" s="27">
        <v>89.9</v>
      </c>
      <c r="K15" s="27">
        <v>89.9</v>
      </c>
    </row>
    <row r="16" spans="1:11" ht="63">
      <c r="A16" s="2" t="s">
        <v>30</v>
      </c>
      <c r="B16" s="8" t="s">
        <v>31</v>
      </c>
      <c r="C16" s="2" t="s">
        <v>29</v>
      </c>
      <c r="D16" s="6">
        <f>(1704+1248)/1000</f>
        <v>2.952</v>
      </c>
      <c r="E16" s="6">
        <f t="shared" ref="E16:G16" si="2">(1704+1248)/1000</f>
        <v>2.952</v>
      </c>
      <c r="F16" s="6">
        <f t="shared" si="2"/>
        <v>2.952</v>
      </c>
      <c r="G16" s="6">
        <f t="shared" si="2"/>
        <v>2.952</v>
      </c>
      <c r="H16" s="6">
        <f>1704/1000</f>
        <v>1.704</v>
      </c>
      <c r="I16" s="6">
        <f t="shared" ref="I16:K16" si="3">1704/1000</f>
        <v>1.704</v>
      </c>
      <c r="J16" s="6">
        <f t="shared" si="3"/>
        <v>1.704</v>
      </c>
      <c r="K16" s="6">
        <f t="shared" si="3"/>
        <v>1.704</v>
      </c>
    </row>
    <row r="17" spans="1:11" ht="78.75">
      <c r="A17" s="2">
        <v>10</v>
      </c>
      <c r="B17" s="8" t="s">
        <v>32</v>
      </c>
      <c r="C17" s="2" t="s">
        <v>33</v>
      </c>
      <c r="D17" s="28">
        <f>D15/3307</f>
        <v>2.6821892954339281E-2</v>
      </c>
      <c r="E17" s="28">
        <f>E15/3198</f>
        <v>2.7736085053158225E-2</v>
      </c>
      <c r="F17" s="28">
        <f>F15/(3198-109)</f>
        <v>2.9103269666558757E-2</v>
      </c>
      <c r="G17" s="28">
        <f>G15/(3198-109-109)</f>
        <v>3.0167785234899332E-2</v>
      </c>
      <c r="H17" s="28">
        <f>H15/(3198-109-109-109)</f>
        <v>3.1313131313131314E-2</v>
      </c>
      <c r="I17" s="28">
        <f>I15/(3198-109-109-109-109)</f>
        <v>3.2548877624909489E-2</v>
      </c>
      <c r="J17" s="28">
        <f>J15/(3198-109-109-109-109-109)</f>
        <v>3.3886166603844706E-2</v>
      </c>
      <c r="K17" s="28">
        <f>K15/(3198-109-109-109-109-109-109)</f>
        <v>3.5338050314465408E-2</v>
      </c>
    </row>
    <row r="18" spans="1:11" ht="141.75">
      <c r="A18" s="2" t="s">
        <v>34</v>
      </c>
      <c r="B18" s="8" t="s">
        <v>35</v>
      </c>
      <c r="C18" s="2" t="s">
        <v>18</v>
      </c>
      <c r="D18" s="10">
        <v>93</v>
      </c>
      <c r="E18" s="10">
        <v>93</v>
      </c>
      <c r="F18" s="11">
        <v>93</v>
      </c>
      <c r="G18" s="11">
        <f>F18-1.5</f>
        <v>91.5</v>
      </c>
      <c r="H18" s="11">
        <f t="shared" ref="H18:K18" si="4">G18-1.5</f>
        <v>90</v>
      </c>
      <c r="I18" s="11">
        <f t="shared" si="4"/>
        <v>88.5</v>
      </c>
      <c r="J18" s="11">
        <f t="shared" si="4"/>
        <v>87</v>
      </c>
      <c r="K18" s="11">
        <f t="shared" si="4"/>
        <v>85.5</v>
      </c>
    </row>
    <row r="19" spans="1:11" ht="78.75">
      <c r="A19" s="2" t="s">
        <v>36</v>
      </c>
      <c r="B19" s="8" t="s">
        <v>37</v>
      </c>
      <c r="C19" s="2" t="s">
        <v>18</v>
      </c>
      <c r="D19" s="28">
        <v>2.71</v>
      </c>
      <c r="E19" s="28">
        <v>1.82</v>
      </c>
      <c r="F19" s="28">
        <v>1.82</v>
      </c>
      <c r="G19" s="28">
        <v>1.82</v>
      </c>
      <c r="H19" s="28">
        <v>1.82</v>
      </c>
      <c r="I19" s="28">
        <v>1.82</v>
      </c>
      <c r="J19" s="28">
        <v>1.82</v>
      </c>
      <c r="K19" s="28">
        <v>1.82</v>
      </c>
    </row>
    <row r="20" spans="1:11" ht="47.25">
      <c r="A20" s="2" t="s">
        <v>38</v>
      </c>
      <c r="B20" s="8" t="s">
        <v>39</v>
      </c>
      <c r="C20" s="2" t="s">
        <v>9</v>
      </c>
      <c r="D20" s="10">
        <v>711</v>
      </c>
      <c r="E20" s="10">
        <v>711</v>
      </c>
      <c r="F20" s="10">
        <v>711</v>
      </c>
      <c r="G20" s="10">
        <v>711</v>
      </c>
      <c r="H20" s="10">
        <v>711</v>
      </c>
      <c r="I20" s="10">
        <v>711</v>
      </c>
      <c r="J20" s="10">
        <v>711</v>
      </c>
      <c r="K20" s="10">
        <v>711</v>
      </c>
    </row>
    <row r="21" spans="1:11" ht="78.75">
      <c r="A21" s="2" t="s">
        <v>40</v>
      </c>
      <c r="B21" s="8" t="s">
        <v>41</v>
      </c>
      <c r="C21" s="2" t="s">
        <v>21</v>
      </c>
      <c r="D21" s="10"/>
      <c r="E21" s="10"/>
      <c r="F21" s="11"/>
      <c r="G21" s="11"/>
      <c r="H21" s="6"/>
      <c r="I21" s="2"/>
      <c r="J21" s="2"/>
      <c r="K21" s="2"/>
    </row>
    <row r="22" spans="1:11" ht="94.5">
      <c r="A22" s="2" t="s">
        <v>42</v>
      </c>
      <c r="B22" s="8" t="s">
        <v>43</v>
      </c>
      <c r="C22" s="2"/>
      <c r="D22" s="10"/>
      <c r="E22" s="10"/>
      <c r="F22" s="11"/>
      <c r="G22" s="11"/>
      <c r="H22" s="6"/>
      <c r="I22" s="2"/>
      <c r="J22" s="2"/>
      <c r="K22" s="2"/>
    </row>
    <row r="23" spans="1:11" ht="47.25">
      <c r="A23" s="2"/>
      <c r="B23" s="8" t="s">
        <v>44</v>
      </c>
      <c r="C23" s="2" t="s">
        <v>18</v>
      </c>
      <c r="D23" s="10">
        <v>49</v>
      </c>
      <c r="E23" s="10">
        <v>49</v>
      </c>
      <c r="F23" s="10">
        <v>49</v>
      </c>
      <c r="G23" s="11">
        <v>50</v>
      </c>
      <c r="H23" s="6">
        <v>50.5</v>
      </c>
      <c r="I23" s="2">
        <v>51</v>
      </c>
      <c r="J23" s="2">
        <v>51.5</v>
      </c>
      <c r="K23" s="2">
        <v>52</v>
      </c>
    </row>
    <row r="24" spans="1:11" ht="15.75">
      <c r="A24" s="2"/>
      <c r="B24" s="8" t="s">
        <v>45</v>
      </c>
      <c r="C24" s="2" t="s">
        <v>18</v>
      </c>
      <c r="D24" s="10">
        <v>148</v>
      </c>
      <c r="E24" s="10">
        <v>148</v>
      </c>
      <c r="F24" s="10">
        <v>148</v>
      </c>
      <c r="G24" s="10">
        <v>148</v>
      </c>
      <c r="H24" s="10">
        <v>148</v>
      </c>
      <c r="I24" s="10">
        <v>148</v>
      </c>
      <c r="J24" s="10">
        <v>148</v>
      </c>
      <c r="K24" s="10">
        <v>148</v>
      </c>
    </row>
    <row r="25" spans="1:11" ht="78.75">
      <c r="A25" s="2" t="s">
        <v>46</v>
      </c>
      <c r="B25" s="8" t="s">
        <v>47</v>
      </c>
      <c r="C25" s="2" t="s">
        <v>18</v>
      </c>
      <c r="D25" s="26">
        <v>20</v>
      </c>
      <c r="E25" s="26">
        <v>20.399999999999999</v>
      </c>
      <c r="F25" s="27">
        <v>24</v>
      </c>
      <c r="G25" s="27">
        <v>25</v>
      </c>
      <c r="H25" s="29">
        <v>26</v>
      </c>
      <c r="I25" s="30">
        <v>27</v>
      </c>
      <c r="J25" s="30">
        <v>28</v>
      </c>
      <c r="K25" s="30">
        <v>28</v>
      </c>
    </row>
    <row r="26" spans="1:11" ht="155.25" customHeight="1">
      <c r="A26" s="2" t="s">
        <v>48</v>
      </c>
      <c r="B26" s="8" t="s">
        <v>49</v>
      </c>
      <c r="C26" s="2" t="s">
        <v>18</v>
      </c>
      <c r="D26" s="26">
        <v>19</v>
      </c>
      <c r="E26" s="10">
        <v>6</v>
      </c>
      <c r="F26" s="11">
        <v>18.600000000000001</v>
      </c>
      <c r="G26" s="11">
        <v>18.600000000000001</v>
      </c>
      <c r="H26" s="11">
        <v>18.600000000000001</v>
      </c>
      <c r="I26" s="11">
        <v>18.600000000000001</v>
      </c>
      <c r="J26" s="11">
        <v>18.600000000000001</v>
      </c>
      <c r="K26" s="11">
        <v>18.600000000000001</v>
      </c>
    </row>
    <row r="27" spans="1:11" ht="126">
      <c r="A27" s="2" t="s">
        <v>50</v>
      </c>
      <c r="B27" s="8" t="s">
        <v>51</v>
      </c>
      <c r="C27" s="2" t="s">
        <v>18</v>
      </c>
      <c r="D27" s="10">
        <v>64</v>
      </c>
      <c r="E27" s="10">
        <v>70</v>
      </c>
      <c r="F27" s="11">
        <v>74.400000000000006</v>
      </c>
      <c r="G27" s="11">
        <f>F27+0.5</f>
        <v>74.900000000000006</v>
      </c>
      <c r="H27" s="11">
        <f t="shared" ref="H27:K27" si="5">G27+0.5</f>
        <v>75.400000000000006</v>
      </c>
      <c r="I27" s="11">
        <f t="shared" si="5"/>
        <v>75.900000000000006</v>
      </c>
      <c r="J27" s="11">
        <f t="shared" si="5"/>
        <v>76.400000000000006</v>
      </c>
      <c r="K27" s="11">
        <f t="shared" si="5"/>
        <v>76.900000000000006</v>
      </c>
    </row>
  </sheetData>
  <mergeCells count="7">
    <mergeCell ref="I1:K1"/>
    <mergeCell ref="I2:K2"/>
    <mergeCell ref="B4:K4"/>
    <mergeCell ref="B6:B7"/>
    <mergeCell ref="C6:C7"/>
    <mergeCell ref="D6:K6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L31" sqref="L31"/>
    </sheetView>
  </sheetViews>
  <sheetFormatPr defaultRowHeight="15"/>
  <cols>
    <col min="1" max="1" width="4.28515625" customWidth="1"/>
    <col min="2" max="2" width="25.28515625" customWidth="1"/>
    <col min="3" max="3" width="15.85546875" customWidth="1"/>
    <col min="4" max="4" width="15.5703125" customWidth="1"/>
    <col min="5" max="5" width="14" customWidth="1"/>
    <col min="6" max="6" width="18.140625" customWidth="1"/>
  </cols>
  <sheetData>
    <row r="1" spans="1:6" ht="21.75" customHeight="1">
      <c r="A1" s="13"/>
      <c r="B1" s="12"/>
      <c r="C1" s="12"/>
      <c r="D1" s="12"/>
      <c r="E1" s="12"/>
      <c r="F1" s="21" t="s">
        <v>52</v>
      </c>
    </row>
    <row r="2" spans="1:6" ht="15.75">
      <c r="A2" s="13"/>
      <c r="B2" s="12"/>
      <c r="C2" s="12"/>
      <c r="D2" s="12"/>
      <c r="E2" s="12"/>
      <c r="F2" s="12"/>
    </row>
    <row r="3" spans="1:6">
      <c r="A3" s="12"/>
      <c r="B3" s="39" t="s">
        <v>53</v>
      </c>
      <c r="C3" s="39"/>
      <c r="D3" s="39"/>
      <c r="E3" s="39"/>
      <c r="F3" s="39"/>
    </row>
    <row r="4" spans="1:6">
      <c r="A4" s="12"/>
      <c r="B4" s="39"/>
      <c r="C4" s="39"/>
      <c r="D4" s="39"/>
      <c r="E4" s="39"/>
      <c r="F4" s="39"/>
    </row>
    <row r="5" spans="1:6" ht="15.75">
      <c r="A5" s="12"/>
      <c r="B5" s="39" t="s">
        <v>54</v>
      </c>
      <c r="C5" s="39"/>
      <c r="D5" s="39"/>
      <c r="E5" s="39"/>
      <c r="F5" s="39"/>
    </row>
    <row r="6" spans="1:6" ht="15.75">
      <c r="A6" s="12"/>
      <c r="B6" s="14"/>
      <c r="C6" s="12"/>
      <c r="D6" s="12"/>
      <c r="E6" s="12"/>
      <c r="F6" s="12"/>
    </row>
    <row r="7" spans="1:6">
      <c r="A7" s="40" t="s">
        <v>55</v>
      </c>
      <c r="B7" s="40" t="s">
        <v>56</v>
      </c>
      <c r="C7" s="40" t="s">
        <v>57</v>
      </c>
      <c r="D7" s="41" t="s">
        <v>58</v>
      </c>
      <c r="E7" s="42"/>
      <c r="F7" s="40" t="s">
        <v>59</v>
      </c>
    </row>
    <row r="8" spans="1:6">
      <c r="A8" s="40"/>
      <c r="B8" s="40"/>
      <c r="C8" s="40"/>
      <c r="D8" s="43"/>
      <c r="E8" s="44"/>
      <c r="F8" s="40"/>
    </row>
    <row r="9" spans="1:6" ht="33" customHeight="1">
      <c r="A9" s="40"/>
      <c r="B9" s="40"/>
      <c r="C9" s="40"/>
      <c r="D9" s="20" t="s">
        <v>60</v>
      </c>
      <c r="E9" s="15" t="s">
        <v>61</v>
      </c>
      <c r="F9" s="40"/>
    </row>
    <row r="10" spans="1:6" ht="76.5" customHeight="1">
      <c r="A10" s="16">
        <v>1</v>
      </c>
      <c r="B10" s="17" t="s">
        <v>62</v>
      </c>
      <c r="C10" s="16" t="s">
        <v>63</v>
      </c>
      <c r="D10" s="22">
        <v>778514.1</v>
      </c>
      <c r="E10" s="22">
        <v>139088.29999999999</v>
      </c>
      <c r="F10" s="16" t="s">
        <v>64</v>
      </c>
    </row>
    <row r="11" spans="1:6" ht="97.5" customHeight="1">
      <c r="A11" s="16">
        <v>2</v>
      </c>
      <c r="B11" s="17" t="s">
        <v>65</v>
      </c>
      <c r="C11" s="16" t="s">
        <v>63</v>
      </c>
      <c r="D11" s="22">
        <v>116226.3</v>
      </c>
      <c r="E11" s="22">
        <v>10860</v>
      </c>
      <c r="F11" s="16" t="s">
        <v>66</v>
      </c>
    </row>
    <row r="12" spans="1:6" ht="63" customHeight="1">
      <c r="A12" s="16">
        <v>3</v>
      </c>
      <c r="B12" s="17" t="s">
        <v>67</v>
      </c>
      <c r="C12" s="16" t="s">
        <v>63</v>
      </c>
      <c r="D12" s="22">
        <v>94877.9</v>
      </c>
      <c r="E12" s="22">
        <v>15759</v>
      </c>
      <c r="F12" s="16" t="s">
        <v>64</v>
      </c>
    </row>
    <row r="13" spans="1:6" ht="61.5" customHeight="1">
      <c r="A13" s="16">
        <v>4</v>
      </c>
      <c r="B13" s="17" t="s">
        <v>68</v>
      </c>
      <c r="C13" s="16" t="s">
        <v>63</v>
      </c>
      <c r="D13" s="22">
        <v>3150</v>
      </c>
      <c r="E13" s="22">
        <v>50</v>
      </c>
      <c r="F13" s="16" t="s">
        <v>64</v>
      </c>
    </row>
    <row r="14" spans="1:6" ht="147" customHeight="1">
      <c r="A14" s="16">
        <v>5</v>
      </c>
      <c r="B14" s="16" t="s">
        <v>69</v>
      </c>
      <c r="C14" s="16" t="s">
        <v>63</v>
      </c>
      <c r="D14" s="22">
        <v>74161.100000000006</v>
      </c>
      <c r="E14" s="22">
        <v>12914.6</v>
      </c>
      <c r="F14" s="16" t="s">
        <v>64</v>
      </c>
    </row>
    <row r="15" spans="1:6" ht="101.25" customHeight="1">
      <c r="A15" s="16">
        <v>6</v>
      </c>
      <c r="B15" s="18" t="s">
        <v>70</v>
      </c>
      <c r="C15" s="16" t="s">
        <v>63</v>
      </c>
      <c r="D15" s="23">
        <v>3985838.5</v>
      </c>
      <c r="E15" s="22">
        <v>1186113.7</v>
      </c>
      <c r="F15" s="19" t="s">
        <v>71</v>
      </c>
    </row>
    <row r="16" spans="1:6" ht="84">
      <c r="A16" s="19">
        <v>7</v>
      </c>
      <c r="B16" s="18" t="s">
        <v>72</v>
      </c>
      <c r="C16" s="16" t="s">
        <v>63</v>
      </c>
      <c r="D16" s="23">
        <v>681573.6</v>
      </c>
      <c r="E16" s="23">
        <v>92580.3</v>
      </c>
      <c r="F16" s="19" t="s">
        <v>73</v>
      </c>
    </row>
    <row r="17" spans="1:6" ht="84">
      <c r="A17" s="19">
        <v>8</v>
      </c>
      <c r="B17" s="18" t="s">
        <v>74</v>
      </c>
      <c r="C17" s="16" t="s">
        <v>63</v>
      </c>
      <c r="D17" s="23">
        <v>6113.1</v>
      </c>
      <c r="E17" s="23">
        <v>568.4</v>
      </c>
      <c r="F17" s="19" t="s">
        <v>73</v>
      </c>
    </row>
    <row r="18" spans="1:6" ht="93" customHeight="1">
      <c r="A18" s="19">
        <v>9</v>
      </c>
      <c r="B18" s="18" t="s">
        <v>75</v>
      </c>
      <c r="C18" s="16" t="s">
        <v>63</v>
      </c>
      <c r="D18" s="23">
        <v>3878.5</v>
      </c>
      <c r="E18" s="23">
        <v>290</v>
      </c>
      <c r="F18" s="19" t="s">
        <v>73</v>
      </c>
    </row>
    <row r="19" spans="1:6" ht="63" customHeight="1">
      <c r="A19" s="19">
        <v>10</v>
      </c>
      <c r="B19" s="18" t="s">
        <v>76</v>
      </c>
      <c r="C19" s="16" t="s">
        <v>63</v>
      </c>
      <c r="D19" s="23">
        <v>98078.399999999994</v>
      </c>
      <c r="E19" s="23">
        <v>23981.8</v>
      </c>
      <c r="F19" s="16" t="s">
        <v>64</v>
      </c>
    </row>
    <row r="20" spans="1:6" ht="120">
      <c r="A20" s="19">
        <v>11</v>
      </c>
      <c r="B20" s="18" t="s">
        <v>77</v>
      </c>
      <c r="C20" s="16" t="s">
        <v>63</v>
      </c>
      <c r="D20" s="23">
        <v>11159</v>
      </c>
      <c r="E20" s="23">
        <v>2859.4</v>
      </c>
      <c r="F20" s="19" t="s">
        <v>64</v>
      </c>
    </row>
    <row r="21" spans="1:6" ht="72">
      <c r="A21" s="19">
        <v>12</v>
      </c>
      <c r="B21" s="18" t="s">
        <v>78</v>
      </c>
      <c r="C21" s="16" t="s">
        <v>63</v>
      </c>
      <c r="D21" s="23">
        <v>653294.69999999995</v>
      </c>
      <c r="E21" s="23">
        <v>147168.1</v>
      </c>
      <c r="F21" s="19" t="s">
        <v>79</v>
      </c>
    </row>
    <row r="22" spans="1:6" ht="84">
      <c r="A22" s="19">
        <v>13</v>
      </c>
      <c r="B22" s="18" t="s">
        <v>80</v>
      </c>
      <c r="C22" s="16" t="s">
        <v>63</v>
      </c>
      <c r="D22" s="23">
        <v>1086765.5</v>
      </c>
      <c r="E22" s="23">
        <v>119825.8</v>
      </c>
      <c r="F22" s="19" t="s">
        <v>64</v>
      </c>
    </row>
    <row r="23" spans="1:6" ht="120">
      <c r="A23" s="19">
        <v>14</v>
      </c>
      <c r="B23" s="18" t="s">
        <v>81</v>
      </c>
      <c r="C23" s="16" t="s">
        <v>63</v>
      </c>
      <c r="D23" s="23">
        <v>14298.2</v>
      </c>
      <c r="E23" s="23">
        <v>3000</v>
      </c>
      <c r="F23" s="19" t="s">
        <v>64</v>
      </c>
    </row>
    <row r="24" spans="1:6" ht="48">
      <c r="A24" s="19">
        <v>15</v>
      </c>
      <c r="B24" s="18" t="s">
        <v>82</v>
      </c>
      <c r="C24" s="16" t="s">
        <v>63</v>
      </c>
      <c r="D24" s="23">
        <v>600</v>
      </c>
      <c r="E24" s="23">
        <v>0</v>
      </c>
      <c r="F24" s="19" t="s">
        <v>64</v>
      </c>
    </row>
  </sheetData>
  <mergeCells count="7">
    <mergeCell ref="B3:F4"/>
    <mergeCell ref="A7:A9"/>
    <mergeCell ref="D7:E8"/>
    <mergeCell ref="C7:C9"/>
    <mergeCell ref="B5:F5"/>
    <mergeCell ref="B7:B9"/>
    <mergeCell ref="F7:F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Лиля</dc:creator>
  <cp:lastModifiedBy>Лиля</cp:lastModifiedBy>
  <dcterms:created xsi:type="dcterms:W3CDTF">2018-12-11T01:38:20Z</dcterms:created>
  <dcterms:modified xsi:type="dcterms:W3CDTF">2018-12-17T07:38:52Z</dcterms:modified>
</cp:coreProperties>
</file>